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ber\Dropbox\T sis\TRABAJO CÁTEDRA\Datos para ARAESTAT todo\Datos para ARAESTAT\"/>
    </mc:Choice>
  </mc:AlternateContent>
  <xr:revisionPtr revIDLastSave="0" documentId="13_ncr:1_{401A4B02-6579-48C5-A607-7BD24E80F228}" xr6:coauthVersionLast="47" xr6:coauthVersionMax="47" xr10:uidLastSave="{00000000-0000-0000-0000-000000000000}"/>
  <bookViews>
    <workbookView xWindow="2730" yWindow="105" windowWidth="24855" windowHeight="15480" xr2:uid="{A5D143A9-6A55-42DA-AC9A-242ADA8B986B}"/>
  </bookViews>
  <sheets>
    <sheet name="Indicadores Económico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3" l="1"/>
  <c r="C30" i="3"/>
  <c r="I29" i="3"/>
  <c r="I28" i="3"/>
  <c r="I30" i="3" s="1"/>
  <c r="H28" i="3"/>
  <c r="H30" i="3" s="1"/>
  <c r="G28" i="3"/>
  <c r="G30" i="3" s="1"/>
  <c r="F28" i="3"/>
  <c r="F30" i="3" s="1"/>
  <c r="E28" i="3"/>
  <c r="E30" i="3" s="1"/>
  <c r="D28" i="3"/>
  <c r="C28" i="3"/>
  <c r="I13" i="3"/>
  <c r="H13" i="3"/>
  <c r="G13" i="3"/>
  <c r="F13" i="3"/>
  <c r="E13" i="3"/>
  <c r="D13" i="3"/>
  <c r="C13" i="3"/>
  <c r="I12" i="3"/>
  <c r="I14" i="3" s="1"/>
  <c r="H12" i="3"/>
  <c r="H14" i="3" s="1"/>
  <c r="G12" i="3"/>
  <c r="G14" i="3" s="1"/>
  <c r="F12" i="3"/>
  <c r="F14" i="3" s="1"/>
  <c r="E12" i="3"/>
  <c r="E14" i="3" s="1"/>
  <c r="D12" i="3"/>
  <c r="D14" i="3" s="1"/>
  <c r="C12" i="3"/>
  <c r="C14" i="3" s="1"/>
</calcChain>
</file>

<file path=xl/sharedStrings.xml><?xml version="1.0" encoding="utf-8"?>
<sst xmlns="http://schemas.openxmlformats.org/spreadsheetml/2006/main" count="66" uniqueCount="25">
  <si>
    <t>Cooperativas</t>
  </si>
  <si>
    <t>Sociedades laborales</t>
  </si>
  <si>
    <t>Sociedades agrarias de transformación</t>
  </si>
  <si>
    <t>Empresas de inserción</t>
  </si>
  <si>
    <t>Asociaciones</t>
  </si>
  <si>
    <t>Fundaciones</t>
  </si>
  <si>
    <t>FUENTE</t>
  </si>
  <si>
    <t>SABI</t>
  </si>
  <si>
    <t>AEAT</t>
  </si>
  <si>
    <t>Centros especiales de empleo de iniciativa social</t>
  </si>
  <si>
    <t>Representatividad de la ES</t>
  </si>
  <si>
    <t xml:space="preserve">PIB total de Aragón </t>
  </si>
  <si>
    <t>Total ingresos de la Economía Social</t>
  </si>
  <si>
    <t>AEAT, Memoria cooperativas de crédito</t>
  </si>
  <si>
    <t>662.713.398,20</t>
  </si>
  <si>
    <t>612.376.926,11</t>
  </si>
  <si>
    <t>AREI</t>
  </si>
  <si>
    <t>n.d.</t>
  </si>
  <si>
    <t>INE (Contabilidad Regional de España - Revisión Estadística 2019)</t>
  </si>
  <si>
    <t>Fuente: elaboración propia adaptado de Marcuello, Bernard y Plana (2023)</t>
  </si>
  <si>
    <t>VAB agregado de la Economía Social</t>
  </si>
  <si>
    <t>VAB agregado de Aragón</t>
  </si>
  <si>
    <t>Gobierno de Aragón (Valor Bruto Comarcal)</t>
  </si>
  <si>
    <t>Evolución del importe neto de la cifra de ventas en la economía social de Aragón. Serie 2016-2022</t>
  </si>
  <si>
    <t>Evolución del valor añadido en la economía social de Aragón. Serie 2016-2022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</si>
</sst>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6" fillId="0" borderId="0"/>
    <xf numFmtId="44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0" fontId="0" fillId="0" borderId="1" xfId="0" applyBorder="1"/>
    <xf numFmtId="3" fontId="5" fillId="0" borderId="1" xfId="2" applyNumberFormat="1" applyFont="1" applyBorder="1" applyAlignment="1">
      <alignment horizontal="right"/>
    </xf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10" fontId="5" fillId="0" borderId="1" xfId="1" applyNumberFormat="1" applyFont="1" applyBorder="1" applyAlignment="1">
      <alignment horizontal="right"/>
    </xf>
    <xf numFmtId="0" fontId="2" fillId="2" borderId="1" xfId="0" applyFont="1" applyFill="1" applyBorder="1"/>
    <xf numFmtId="3" fontId="8" fillId="0" borderId="1" xfId="2" applyNumberFormat="1" applyFont="1" applyBorder="1" applyAlignment="1">
      <alignment horizontal="right"/>
    </xf>
  </cellXfs>
  <cellStyles count="7">
    <cellStyle name="Moneda 2" xfId="4" xr:uid="{5715148E-6CF1-4A05-A2DA-23AA0F105D81}"/>
    <cellStyle name="Normal" xfId="0" builtinId="0"/>
    <cellStyle name="Normal 2" xfId="2" xr:uid="{37E59F1D-CD1D-4DD0-8FC1-D4FCD8F6A270}"/>
    <cellStyle name="Normal 3" xfId="3" xr:uid="{BD548B86-6148-4162-8151-79862B890196}"/>
    <cellStyle name="Normal 4" xfId="5" xr:uid="{3A02F626-54D1-4F47-8BF1-E996A38392D9}"/>
    <cellStyle name="Porcentaje" xfId="1" builtinId="5"/>
    <cellStyle name="Porcentaje 2" xfId="6" xr:uid="{7FE6DA79-861D-4685-95C4-CA8F82FF3B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347A7-280D-4927-B8CD-1EC2A7979EEE}">
  <dimension ref="B2:J32"/>
  <sheetViews>
    <sheetView tabSelected="1" workbookViewId="0">
      <selection activeCell="A10" sqref="A10"/>
    </sheetView>
  </sheetViews>
  <sheetFormatPr baseColWidth="10" defaultRowHeight="15" x14ac:dyDescent="0.25"/>
  <cols>
    <col min="2" max="2" width="49" bestFit="1" customWidth="1"/>
    <col min="3" max="5" width="14.140625" bestFit="1" customWidth="1"/>
    <col min="6" max="7" width="15.28515625" bestFit="1" customWidth="1"/>
    <col min="8" max="8" width="14.140625" bestFit="1" customWidth="1"/>
    <col min="9" max="9" width="15.28515625" bestFit="1" customWidth="1"/>
    <col min="10" max="10" width="53.85546875" bestFit="1" customWidth="1"/>
  </cols>
  <sheetData>
    <row r="2" spans="2:10" ht="18.75" x14ac:dyDescent="0.3">
      <c r="B2" s="1" t="s">
        <v>23</v>
      </c>
    </row>
    <row r="4" spans="2:10" ht="18.75" x14ac:dyDescent="0.3">
      <c r="B4" s="2"/>
      <c r="C4" s="5">
        <v>2016</v>
      </c>
      <c r="D4" s="5">
        <v>2017</v>
      </c>
      <c r="E4" s="5">
        <v>2018</v>
      </c>
      <c r="F4" s="5">
        <v>2019</v>
      </c>
      <c r="G4" s="5">
        <v>2020</v>
      </c>
      <c r="H4" s="5">
        <v>2021</v>
      </c>
      <c r="I4" s="5">
        <v>2022</v>
      </c>
      <c r="J4" s="6" t="s">
        <v>6</v>
      </c>
    </row>
    <row r="5" spans="2:10" ht="15.75" x14ac:dyDescent="0.25">
      <c r="B5" s="4" t="s">
        <v>0</v>
      </c>
      <c r="C5" s="3">
        <v>2050313836.02</v>
      </c>
      <c r="D5" s="3">
        <v>2137509841.46</v>
      </c>
      <c r="E5" s="3">
        <v>2173812868.5900002</v>
      </c>
      <c r="F5" s="3">
        <v>2387645842.8000002</v>
      </c>
      <c r="G5" s="3">
        <v>2366905307.5</v>
      </c>
      <c r="H5" s="3">
        <v>2472735262.4000001</v>
      </c>
      <c r="I5" s="3">
        <v>2723581729.0699992</v>
      </c>
      <c r="J5" s="3" t="s">
        <v>13</v>
      </c>
    </row>
    <row r="6" spans="2:10" ht="15.75" x14ac:dyDescent="0.25">
      <c r="B6" s="4" t="s">
        <v>1</v>
      </c>
      <c r="C6" s="3">
        <v>58341824.393999964</v>
      </c>
      <c r="D6" s="3">
        <v>66762387.916999981</v>
      </c>
      <c r="E6" s="3">
        <v>71612555.764000013</v>
      </c>
      <c r="F6" s="3">
        <v>75171409.781999975</v>
      </c>
      <c r="G6" s="3">
        <v>67470557.591000006</v>
      </c>
      <c r="H6" s="3">
        <v>83362726.35300003</v>
      </c>
      <c r="I6" s="3">
        <v>94148862.582000002</v>
      </c>
      <c r="J6" s="3" t="s">
        <v>7</v>
      </c>
    </row>
    <row r="7" spans="2:10" ht="15.75" x14ac:dyDescent="0.25">
      <c r="B7" s="8" t="s">
        <v>2</v>
      </c>
      <c r="C7" s="3" t="s">
        <v>17</v>
      </c>
      <c r="D7" s="3" t="s">
        <v>17</v>
      </c>
      <c r="E7" s="3" t="s">
        <v>17</v>
      </c>
      <c r="F7" s="3" t="s">
        <v>14</v>
      </c>
      <c r="G7" s="3" t="s">
        <v>15</v>
      </c>
      <c r="H7" s="3">
        <v>670089277.01999998</v>
      </c>
      <c r="I7" s="3">
        <v>715736403.07000029</v>
      </c>
      <c r="J7" s="3" t="s">
        <v>8</v>
      </c>
    </row>
    <row r="8" spans="2:10" ht="15.75" x14ac:dyDescent="0.25">
      <c r="B8" s="4" t="s">
        <v>9</v>
      </c>
      <c r="C8" s="3" t="s">
        <v>17</v>
      </c>
      <c r="D8" s="3" t="s">
        <v>17</v>
      </c>
      <c r="E8" s="3" t="s">
        <v>17</v>
      </c>
      <c r="F8" s="3">
        <v>40719798.310000002</v>
      </c>
      <c r="G8" s="3">
        <v>40129155.810000002</v>
      </c>
      <c r="H8" s="3">
        <v>45488200.740000002</v>
      </c>
      <c r="I8" s="9">
        <v>56757044.539999992</v>
      </c>
      <c r="J8" s="3" t="s">
        <v>8</v>
      </c>
    </row>
    <row r="9" spans="2:10" ht="15.75" x14ac:dyDescent="0.25">
      <c r="B9" s="4" t="s">
        <v>3</v>
      </c>
      <c r="C9" s="3">
        <v>6221448.0700000003</v>
      </c>
      <c r="D9" s="3">
        <v>6457481.2699999996</v>
      </c>
      <c r="E9" s="3">
        <v>7204291.3300000001</v>
      </c>
      <c r="F9" s="3">
        <v>8142881.1500000004</v>
      </c>
      <c r="G9" s="3">
        <v>7955800.7699999996</v>
      </c>
      <c r="H9" s="3">
        <v>9169419.1199999992</v>
      </c>
      <c r="I9" s="3">
        <v>13856342.800000001</v>
      </c>
      <c r="J9" s="3" t="s">
        <v>16</v>
      </c>
    </row>
    <row r="10" spans="2:10" ht="15.75" x14ac:dyDescent="0.25">
      <c r="B10" s="4" t="s">
        <v>4</v>
      </c>
      <c r="C10" s="3">
        <v>95358531.900000006</v>
      </c>
      <c r="D10" s="3">
        <v>109077014.88</v>
      </c>
      <c r="E10" s="3">
        <v>120576129.23999999</v>
      </c>
      <c r="F10" s="3">
        <v>133366354.14999993</v>
      </c>
      <c r="G10" s="3">
        <v>118526655.20000003</v>
      </c>
      <c r="H10" s="3">
        <v>133630583.23999995</v>
      </c>
      <c r="I10" s="3">
        <v>162414513</v>
      </c>
      <c r="J10" s="3" t="s">
        <v>8</v>
      </c>
    </row>
    <row r="11" spans="2:10" ht="15.75" x14ac:dyDescent="0.25">
      <c r="B11" s="4" t="s">
        <v>5</v>
      </c>
      <c r="C11" s="3">
        <v>158311546.68000001</v>
      </c>
      <c r="D11" s="3">
        <v>181896330.86000001</v>
      </c>
      <c r="E11" s="3">
        <v>199215998.71000001</v>
      </c>
      <c r="F11" s="3">
        <v>206991122.29999998</v>
      </c>
      <c r="G11" s="3">
        <v>204099420.91000009</v>
      </c>
      <c r="H11" s="3">
        <v>210723538.41999999</v>
      </c>
      <c r="I11" s="3">
        <v>227511788.56999999</v>
      </c>
      <c r="J11" s="3" t="s">
        <v>8</v>
      </c>
    </row>
    <row r="12" spans="2:10" ht="15.75" x14ac:dyDescent="0.25">
      <c r="B12" s="4" t="s">
        <v>12</v>
      </c>
      <c r="C12" s="3">
        <f>SUM(C5:C11)</f>
        <v>2368547187.0639997</v>
      </c>
      <c r="D12" s="3">
        <f t="shared" ref="D12:I12" si="0">SUM(D5:D11)</f>
        <v>2501703056.3870001</v>
      </c>
      <c r="E12" s="3">
        <f t="shared" si="0"/>
        <v>2572421843.6339998</v>
      </c>
      <c r="F12" s="3">
        <f t="shared" si="0"/>
        <v>2852037408.4920006</v>
      </c>
      <c r="G12" s="3">
        <f t="shared" si="0"/>
        <v>2805086897.7810001</v>
      </c>
      <c r="H12" s="3">
        <f t="shared" si="0"/>
        <v>3625199007.2929997</v>
      </c>
      <c r="I12" s="3">
        <f t="shared" si="0"/>
        <v>3994006683.6319995</v>
      </c>
      <c r="J12" s="3"/>
    </row>
    <row r="13" spans="2:10" ht="15.75" x14ac:dyDescent="0.25">
      <c r="B13" s="4" t="s">
        <v>11</v>
      </c>
      <c r="C13" s="3">
        <f>34210384*1000</f>
        <v>34210384000</v>
      </c>
      <c r="D13" s="3">
        <f>35640507*1000</f>
        <v>35640507000</v>
      </c>
      <c r="E13" s="3">
        <f>36867512*1000</f>
        <v>36867512000</v>
      </c>
      <c r="F13" s="3">
        <f>38049621*1000</f>
        <v>38049621000</v>
      </c>
      <c r="G13" s="3">
        <f>35521579*1000</f>
        <v>35521579000</v>
      </c>
      <c r="H13" s="3">
        <f>38159471*1000</f>
        <v>38159471000</v>
      </c>
      <c r="I13" s="3">
        <f>41762830*1000</f>
        <v>41762830000</v>
      </c>
      <c r="J13" s="3" t="s">
        <v>18</v>
      </c>
    </row>
    <row r="14" spans="2:10" ht="15.75" x14ac:dyDescent="0.25">
      <c r="B14" s="4" t="s">
        <v>10</v>
      </c>
      <c r="C14" s="7">
        <f>C12/C13</f>
        <v>6.9234744253791475E-2</v>
      </c>
      <c r="D14" s="7">
        <f t="shared" ref="D14:I14" si="1">D12/D13</f>
        <v>7.0192689918440271E-2</v>
      </c>
      <c r="E14" s="7">
        <f t="shared" si="1"/>
        <v>6.9774761140214719E-2</v>
      </c>
      <c r="F14" s="7">
        <f t="shared" si="1"/>
        <v>7.4955737627242086E-2</v>
      </c>
      <c r="G14" s="7">
        <f t="shared" si="1"/>
        <v>7.8968530587590152E-2</v>
      </c>
      <c r="H14" s="7">
        <f t="shared" si="1"/>
        <v>9.5001290958488388E-2</v>
      </c>
      <c r="I14" s="7">
        <f t="shared" si="1"/>
        <v>9.5635441459115664E-2</v>
      </c>
      <c r="J14" s="3"/>
    </row>
    <row r="16" spans="2:10" x14ac:dyDescent="0.25">
      <c r="B16" t="s">
        <v>19</v>
      </c>
    </row>
    <row r="18" spans="2:10" ht="18.75" x14ac:dyDescent="0.3">
      <c r="B18" s="1" t="s">
        <v>24</v>
      </c>
      <c r="C18" s="1"/>
      <c r="D18" s="1"/>
      <c r="E18" s="1"/>
      <c r="F18" s="1"/>
      <c r="G18" s="1"/>
      <c r="H18" s="1"/>
      <c r="I18" s="1"/>
      <c r="J18" s="1"/>
    </row>
    <row r="20" spans="2:10" ht="18.75" x14ac:dyDescent="0.3">
      <c r="B20" s="2"/>
      <c r="C20" s="5">
        <v>2016</v>
      </c>
      <c r="D20" s="5">
        <v>2017</v>
      </c>
      <c r="E20" s="5">
        <v>2018</v>
      </c>
      <c r="F20" s="5">
        <v>2019</v>
      </c>
      <c r="G20" s="5">
        <v>2020</v>
      </c>
      <c r="H20" s="5">
        <v>2021</v>
      </c>
      <c r="I20" s="5">
        <v>2022</v>
      </c>
      <c r="J20" s="6" t="s">
        <v>6</v>
      </c>
    </row>
    <row r="21" spans="2:10" ht="15.75" x14ac:dyDescent="0.25">
      <c r="B21" s="4" t="s">
        <v>0</v>
      </c>
      <c r="C21" s="3">
        <v>138279462.40000001</v>
      </c>
      <c r="D21" s="3">
        <v>155861356.69999999</v>
      </c>
      <c r="E21" s="3">
        <v>150319546.19999999</v>
      </c>
      <c r="F21" s="3">
        <v>145718685.40000001</v>
      </c>
      <c r="G21" s="3">
        <v>210626650.30000001</v>
      </c>
      <c r="H21" s="3">
        <v>224968338.69999999</v>
      </c>
      <c r="I21" s="3">
        <v>283672561.9000001</v>
      </c>
      <c r="J21" s="3" t="s">
        <v>13</v>
      </c>
    </row>
    <row r="22" spans="2:10" ht="15.75" x14ac:dyDescent="0.25">
      <c r="B22" s="4" t="s">
        <v>1</v>
      </c>
      <c r="C22" s="3" t="s">
        <v>17</v>
      </c>
      <c r="D22" s="3" t="s">
        <v>17</v>
      </c>
      <c r="E22" s="3" t="s">
        <v>17</v>
      </c>
      <c r="F22" s="3" t="s">
        <v>17</v>
      </c>
      <c r="G22" s="3">
        <v>24746660.013000004</v>
      </c>
      <c r="H22" s="3">
        <v>29271480.199000001</v>
      </c>
      <c r="I22" s="3">
        <v>31941723.217999998</v>
      </c>
      <c r="J22" s="3" t="s">
        <v>7</v>
      </c>
    </row>
    <row r="23" spans="2:10" ht="15.75" x14ac:dyDescent="0.25">
      <c r="B23" s="4" t="s">
        <v>2</v>
      </c>
      <c r="C23" s="3" t="s">
        <v>17</v>
      </c>
      <c r="D23" s="3" t="s">
        <v>17</v>
      </c>
      <c r="E23" s="3" t="s">
        <v>17</v>
      </c>
      <c r="F23" s="3">
        <v>69867311.75</v>
      </c>
      <c r="G23" s="3">
        <v>64978122.090000004</v>
      </c>
      <c r="H23" s="3">
        <v>77839349.420000002</v>
      </c>
      <c r="I23" s="3">
        <v>84663505.12000002</v>
      </c>
      <c r="J23" s="3" t="s">
        <v>8</v>
      </c>
    </row>
    <row r="24" spans="2:10" ht="15.75" x14ac:dyDescent="0.25">
      <c r="B24" s="4" t="s">
        <v>9</v>
      </c>
      <c r="C24" s="3" t="s">
        <v>17</v>
      </c>
      <c r="D24" s="3" t="s">
        <v>17</v>
      </c>
      <c r="E24" s="3" t="s">
        <v>17</v>
      </c>
      <c r="F24" s="3">
        <v>46105295.170000002</v>
      </c>
      <c r="G24" s="3">
        <v>46455753.170000002</v>
      </c>
      <c r="H24" s="3">
        <v>50669600.890000001</v>
      </c>
      <c r="I24" s="3">
        <v>58804973.553000003</v>
      </c>
      <c r="J24" s="3" t="s">
        <v>8</v>
      </c>
    </row>
    <row r="25" spans="2:10" ht="15.75" x14ac:dyDescent="0.25">
      <c r="B25" s="4" t="s">
        <v>3</v>
      </c>
      <c r="C25" s="3" t="s">
        <v>17</v>
      </c>
      <c r="D25" s="3" t="s">
        <v>17</v>
      </c>
      <c r="E25" s="3" t="s">
        <v>17</v>
      </c>
      <c r="F25" s="3" t="s">
        <v>17</v>
      </c>
      <c r="G25" s="3" t="s">
        <v>17</v>
      </c>
      <c r="H25" s="3" t="s">
        <v>17</v>
      </c>
      <c r="I25" s="3" t="s">
        <v>17</v>
      </c>
      <c r="J25" s="3"/>
    </row>
    <row r="26" spans="2:10" ht="15.75" x14ac:dyDescent="0.25">
      <c r="B26" s="4" t="s">
        <v>4</v>
      </c>
      <c r="C26" s="3">
        <v>72503378</v>
      </c>
      <c r="D26" s="3">
        <v>85546113</v>
      </c>
      <c r="E26" s="3">
        <v>92162072</v>
      </c>
      <c r="F26" s="3">
        <v>92787824</v>
      </c>
      <c r="G26" s="3">
        <v>86362881</v>
      </c>
      <c r="H26" s="3">
        <v>96973130</v>
      </c>
      <c r="I26" s="3">
        <v>107783402</v>
      </c>
      <c r="J26" s="3" t="s">
        <v>8</v>
      </c>
    </row>
    <row r="27" spans="2:10" ht="15.75" x14ac:dyDescent="0.25">
      <c r="B27" s="4" t="s">
        <v>5</v>
      </c>
      <c r="C27" s="3">
        <v>137636418.78</v>
      </c>
      <c r="D27" s="3">
        <v>148794870.98000002</v>
      </c>
      <c r="E27" s="3">
        <v>166918367.84999999</v>
      </c>
      <c r="F27" s="3">
        <v>189382641.83000001</v>
      </c>
      <c r="G27" s="3">
        <v>196301766.09999999</v>
      </c>
      <c r="H27" s="3">
        <v>202896757.97999999</v>
      </c>
      <c r="I27" s="3">
        <v>230339128</v>
      </c>
      <c r="J27" s="3" t="s">
        <v>8</v>
      </c>
    </row>
    <row r="28" spans="2:10" ht="15.75" x14ac:dyDescent="0.25">
      <c r="B28" s="4" t="s">
        <v>20</v>
      </c>
      <c r="C28" s="3">
        <f>SUM(C21:C27)</f>
        <v>348419259.18000001</v>
      </c>
      <c r="D28" s="3">
        <f t="shared" ref="D28:I28" si="2">SUM(D21:D27)</f>
        <v>390202340.68000001</v>
      </c>
      <c r="E28" s="3">
        <f t="shared" si="2"/>
        <v>409399986.04999995</v>
      </c>
      <c r="F28" s="3">
        <f t="shared" si="2"/>
        <v>543861758.14999998</v>
      </c>
      <c r="G28" s="3">
        <f t="shared" si="2"/>
        <v>629471832.67299998</v>
      </c>
      <c r="H28" s="3">
        <f t="shared" si="2"/>
        <v>682618657.18900001</v>
      </c>
      <c r="I28" s="3">
        <f t="shared" si="2"/>
        <v>797205293.79100013</v>
      </c>
      <c r="J28" s="3"/>
    </row>
    <row r="29" spans="2:10" ht="15.75" x14ac:dyDescent="0.25">
      <c r="B29" s="4" t="s">
        <v>21</v>
      </c>
      <c r="C29" s="3">
        <v>31043832000</v>
      </c>
      <c r="D29" s="3">
        <v>32308304000</v>
      </c>
      <c r="E29" s="3">
        <v>33362881000</v>
      </c>
      <c r="F29" s="3">
        <v>34509134000</v>
      </c>
      <c r="G29" s="3">
        <v>32413104000</v>
      </c>
      <c r="H29" s="3">
        <v>34524348000</v>
      </c>
      <c r="I29" s="3">
        <f>38017480*1000</f>
        <v>38017480000</v>
      </c>
      <c r="J29" s="3" t="s">
        <v>22</v>
      </c>
    </row>
    <row r="30" spans="2:10" ht="15.75" x14ac:dyDescent="0.25">
      <c r="B30" s="4" t="s">
        <v>10</v>
      </c>
      <c r="C30" s="7">
        <f>C28/C29</f>
        <v>1.1223461690554182E-2</v>
      </c>
      <c r="D30" s="7">
        <f t="shared" ref="D30:I30" si="3">D28/D29</f>
        <v>1.2077462830608503E-2</v>
      </c>
      <c r="E30" s="7">
        <f t="shared" si="3"/>
        <v>1.22711220907451E-2</v>
      </c>
      <c r="F30" s="7">
        <f t="shared" si="3"/>
        <v>1.5759936431612567E-2</v>
      </c>
      <c r="G30" s="7">
        <f t="shared" si="3"/>
        <v>1.9420288555918618E-2</v>
      </c>
      <c r="H30" s="7">
        <f t="shared" si="3"/>
        <v>1.9772094093971015E-2</v>
      </c>
      <c r="I30" s="7">
        <f t="shared" si="3"/>
        <v>2.0969440735971984E-2</v>
      </c>
      <c r="J30" s="3"/>
    </row>
    <row r="32" spans="2:10" x14ac:dyDescent="0.25">
      <c r="B32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Indicadores Económicos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Sánchez</dc:creator>
  <cp:lastModifiedBy>Alberto Sánchez</cp:lastModifiedBy>
  <dcterms:created xsi:type="dcterms:W3CDTF">2024-11-05T09:47:06Z</dcterms:created>
  <dcterms:modified xsi:type="dcterms:W3CDTF">2024-11-06T16:35:12Z</dcterms:modified>
</cp:coreProperties>
</file>